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<sst xmlns="http://schemas.openxmlformats.org/spreadsheetml/2006/main" count="68" uniqueCount="39">
  <si>
    <t>Расшифровка прочих расходов и доходов за 2008 год по ОАО "Выборгтеплоэнерго"</t>
  </si>
  <si>
    <t>Приложение №1</t>
  </si>
  <si>
    <t>Прочие</t>
  </si>
  <si>
    <t>Статья</t>
  </si>
  <si>
    <t>Расход</t>
  </si>
  <si>
    <t>ед.изм.</t>
  </si>
  <si>
    <t>Расходы</t>
  </si>
  <si>
    <t>Доходы</t>
  </si>
  <si>
    <t>Проценты по кредиту Банк России</t>
  </si>
  <si>
    <t>руб.</t>
  </si>
  <si>
    <t>Проценты по кредиту Выборг-банк</t>
  </si>
  <si>
    <t>Проценты по кредиту ПСБ</t>
  </si>
  <si>
    <t>Проценты по кредиту Жилкомфонд</t>
  </si>
  <si>
    <t>Амортизация основных средств</t>
  </si>
  <si>
    <t>Арендная плата за землю</t>
  </si>
  <si>
    <t>Выпуск пластиковых карт</t>
  </si>
  <si>
    <t>Госпошлина</t>
  </si>
  <si>
    <t>Проценты, штрафы за наруш. сроков оплаты по договорам</t>
  </si>
  <si>
    <t>Услуги банка (вознагр., справки и др.)</t>
  </si>
  <si>
    <t>Комиссия за неиспольз. лимит</t>
  </si>
  <si>
    <t>Комиссия за перевод ден. средств</t>
  </si>
  <si>
    <t>Тех. сопровождение программы Клиент-Банк</t>
  </si>
  <si>
    <t>Расчетно-кассовое обслуживание</t>
  </si>
  <si>
    <t>Продажа материалов</t>
  </si>
  <si>
    <t>Услуги нотариуса</t>
  </si>
  <si>
    <t>Возмещение СДЗ Военкомат</t>
  </si>
  <si>
    <t>Превышение норматива сброса сточных вод</t>
  </si>
  <si>
    <t>Резерв рем. Фонда собственного им-ва</t>
  </si>
  <si>
    <t>Резерв отпусков</t>
  </si>
  <si>
    <t>Резерв сомнительных долгов</t>
  </si>
  <si>
    <t>Налог на загрязнение окружающей среды</t>
  </si>
  <si>
    <t>Налог на имущество</t>
  </si>
  <si>
    <t>Консалтинговые услуги</t>
  </si>
  <si>
    <t>Прочие расходы</t>
  </si>
  <si>
    <t>Приход материалов</t>
  </si>
  <si>
    <t>Итого</t>
  </si>
  <si>
    <t xml:space="preserve">НДС </t>
  </si>
  <si>
    <t>проценты</t>
  </si>
  <si>
    <t>Проценты по кредиту по основной деятельности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</si>
</sst>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4" fontId="5" fillId="0" borderId="5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5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0" fontId="4" fillId="2" borderId="20" xfId="0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4" fontId="5" fillId="2" borderId="22" xfId="0" applyNumberFormat="1" applyFont="1" applyFill="1" applyBorder="1" applyAlignment="1">
      <alignment/>
    </xf>
    <xf numFmtId="4" fontId="5" fillId="2" borderId="23" xfId="0" applyNumberFormat="1" applyFont="1" applyFill="1" applyBorder="1" applyAlignment="1">
      <alignment/>
    </xf>
    <xf numFmtId="4" fontId="5" fillId="2" borderId="20" xfId="0" applyNumberFormat="1" applyFont="1" applyFill="1" applyBorder="1" applyAlignment="1">
      <alignment horizontal="right"/>
    </xf>
    <xf numFmtId="4" fontId="4" fillId="2" borderId="24" xfId="0" applyNumberFormat="1" applyFont="1" applyFill="1" applyBorder="1" applyAlignment="1">
      <alignment/>
    </xf>
    <xf numFmtId="4" fontId="4" fillId="2" borderId="25" xfId="0" applyNumberFormat="1" applyFont="1" applyFill="1" applyBorder="1" applyAlignment="1">
      <alignment/>
    </xf>
    <xf numFmtId="4" fontId="4" fillId="2" borderId="23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5" fillId="0" borderId="3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vist\everyone\&#1052;&#1072;&#1088;&#1095;&#1077;&#1085;&#1082;&#1086;\91(&#1088;&#1072;&#1089;&#1093;&#1086;&#1076;&#1099;%20&#1080;%20&#1076;&#1086;&#1093;&#1086;&#1076;&#1099;)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квартал"/>
      <sheetName val="II квартал"/>
      <sheetName val="III квартал"/>
      <sheetName val="IV квартал "/>
    </sheetNames>
    <sheetDataSet>
      <sheetData sheetId="2">
        <row r="29">
          <cell r="F29">
            <v>0</v>
          </cell>
          <cell r="K29">
            <v>0</v>
          </cell>
        </row>
        <row r="30">
          <cell r="F30">
            <v>69026.94</v>
          </cell>
          <cell r="K30">
            <v>69026.94</v>
          </cell>
        </row>
        <row r="31">
          <cell r="F31">
            <v>31756539.77</v>
          </cell>
          <cell r="K31">
            <v>25492032.880000003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39.57421875" style="3" customWidth="1"/>
    <col min="2" max="2" width="14.7109375" style="3" hidden="1" customWidth="1"/>
    <col min="3" max="3" width="12.7109375" style="3" hidden="1" customWidth="1"/>
    <col min="4" max="4" width="12.28125" style="3" hidden="1" customWidth="1"/>
    <col min="5" max="5" width="13.421875" style="3" hidden="1" customWidth="1"/>
    <col min="6" max="6" width="10.8515625" style="3" customWidth="1"/>
    <col min="7" max="7" width="14.28125" style="3" customWidth="1"/>
    <col min="8" max="8" width="14.140625" style="3" hidden="1" customWidth="1"/>
    <col min="9" max="9" width="13.8515625" style="3" hidden="1" customWidth="1"/>
    <col min="10" max="10" width="13.57421875" style="3" hidden="1" customWidth="1"/>
    <col min="11" max="11" width="14.28125" style="3" hidden="1" customWidth="1"/>
    <col min="12" max="12" width="16.57421875" style="3" customWidth="1"/>
  </cols>
  <sheetData>
    <row r="2" spans="1:12" ht="12.7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4" ht="12.75">
      <c r="A3" s="1"/>
      <c r="B3" s="1"/>
      <c r="C3" s="1"/>
      <c r="D3" s="2"/>
    </row>
    <row r="4" spans="1:12" ht="12.75">
      <c r="A4" s="1"/>
      <c r="B4" s="1"/>
      <c r="C4" s="1"/>
      <c r="D4" s="2" t="s">
        <v>1</v>
      </c>
      <c r="L4" s="2" t="s">
        <v>1</v>
      </c>
    </row>
    <row r="5" spans="1:12" ht="12.75">
      <c r="A5" s="1"/>
      <c r="B5" s="1"/>
      <c r="C5" s="1"/>
      <c r="D5" s="2"/>
      <c r="L5" s="2"/>
    </row>
    <row r="6" spans="1:12" ht="12.75">
      <c r="A6" s="4"/>
      <c r="F6" s="4"/>
      <c r="G6" s="63" t="s">
        <v>2</v>
      </c>
      <c r="H6" s="63"/>
      <c r="I6" s="63"/>
      <c r="J6" s="63"/>
      <c r="K6" s="63"/>
      <c r="L6" s="64"/>
    </row>
    <row r="7" spans="1:12" ht="14.25">
      <c r="A7" s="5" t="s">
        <v>3</v>
      </c>
      <c r="B7" s="6"/>
      <c r="C7" s="7" t="s">
        <v>4</v>
      </c>
      <c r="D7" s="7"/>
      <c r="E7" s="7"/>
      <c r="F7" s="5" t="s">
        <v>5</v>
      </c>
      <c r="G7" s="8" t="s">
        <v>6</v>
      </c>
      <c r="H7" s="9"/>
      <c r="I7" s="65" t="s">
        <v>7</v>
      </c>
      <c r="J7" s="65"/>
      <c r="K7" s="65"/>
      <c r="L7" s="66"/>
    </row>
    <row r="8" spans="1:12" ht="15">
      <c r="A8" s="10" t="s">
        <v>8</v>
      </c>
      <c r="B8" s="11">
        <v>1744992.63</v>
      </c>
      <c r="C8" s="12">
        <v>364998.44</v>
      </c>
      <c r="D8" s="13">
        <v>367678</v>
      </c>
      <c r="E8" s="13">
        <v>413818.78</v>
      </c>
      <c r="F8" s="14" t="s">
        <v>9</v>
      </c>
      <c r="G8" s="15">
        <f>SUM(B8:E8)</f>
        <v>2891487.8499999996</v>
      </c>
      <c r="H8" s="16">
        <v>0</v>
      </c>
      <c r="I8" s="12"/>
      <c r="J8" s="13"/>
      <c r="K8" s="13"/>
      <c r="L8" s="13">
        <f>SUM(H8:K8)</f>
        <v>0</v>
      </c>
    </row>
    <row r="9" spans="1:12" ht="15">
      <c r="A9" s="17" t="s">
        <v>10</v>
      </c>
      <c r="B9" s="11">
        <v>386286.23</v>
      </c>
      <c r="C9" s="12">
        <v>1932.04</v>
      </c>
      <c r="D9" s="13">
        <v>14670.08</v>
      </c>
      <c r="E9" s="18">
        <v>11945.8</v>
      </c>
      <c r="F9" s="14" t="s">
        <v>9</v>
      </c>
      <c r="G9" s="15">
        <f aca="true" t="shared" si="0" ref="G9:G32">SUM(B9:E9)</f>
        <v>414834.14999999997</v>
      </c>
      <c r="H9" s="16">
        <v>0</v>
      </c>
      <c r="I9" s="12"/>
      <c r="J9" s="13"/>
      <c r="K9" s="13"/>
      <c r="L9" s="13">
        <f aca="true" t="shared" si="1" ref="L9:L33">SUM(H9:K9)</f>
        <v>0</v>
      </c>
    </row>
    <row r="10" spans="1:12" ht="15">
      <c r="A10" s="17" t="s">
        <v>11</v>
      </c>
      <c r="B10" s="11">
        <v>3123123.71</v>
      </c>
      <c r="C10" s="12">
        <v>242333.36</v>
      </c>
      <c r="D10" s="13">
        <v>245837.28</v>
      </c>
      <c r="E10" s="13">
        <v>383146.5</v>
      </c>
      <c r="F10" s="14" t="s">
        <v>9</v>
      </c>
      <c r="G10" s="15">
        <f t="shared" si="0"/>
        <v>3994440.8499999996</v>
      </c>
      <c r="H10" s="16">
        <v>0</v>
      </c>
      <c r="I10" s="12"/>
      <c r="J10" s="13"/>
      <c r="K10" s="13"/>
      <c r="L10" s="13">
        <f t="shared" si="1"/>
        <v>0</v>
      </c>
    </row>
    <row r="11" spans="1:12" ht="15">
      <c r="A11" s="17" t="s">
        <v>12</v>
      </c>
      <c r="B11" s="11">
        <v>0</v>
      </c>
      <c r="C11" s="12"/>
      <c r="D11" s="13"/>
      <c r="E11" s="13"/>
      <c r="F11" s="14" t="s">
        <v>9</v>
      </c>
      <c r="G11" s="15">
        <f t="shared" si="0"/>
        <v>0</v>
      </c>
      <c r="H11" s="16">
        <v>0</v>
      </c>
      <c r="I11" s="12"/>
      <c r="J11" s="13"/>
      <c r="K11" s="13">
        <v>331.31</v>
      </c>
      <c r="L11" s="13">
        <f t="shared" si="1"/>
        <v>331.31</v>
      </c>
    </row>
    <row r="12" spans="1:12" ht="15">
      <c r="A12" s="17" t="s">
        <v>13</v>
      </c>
      <c r="B12" s="11">
        <v>8649</v>
      </c>
      <c r="C12" s="12">
        <v>961</v>
      </c>
      <c r="D12" s="13">
        <v>961</v>
      </c>
      <c r="E12" s="13">
        <v>961</v>
      </c>
      <c r="F12" s="14" t="s">
        <v>9</v>
      </c>
      <c r="G12" s="15">
        <f t="shared" si="0"/>
        <v>11532</v>
      </c>
      <c r="H12" s="16">
        <v>2237436</v>
      </c>
      <c r="I12" s="12">
        <v>248604</v>
      </c>
      <c r="J12" s="13"/>
      <c r="K12" s="13"/>
      <c r="L12" s="13">
        <f t="shared" si="1"/>
        <v>2486040</v>
      </c>
    </row>
    <row r="13" spans="1:12" ht="15">
      <c r="A13" s="17" t="s">
        <v>14</v>
      </c>
      <c r="B13" s="11">
        <v>349812.34</v>
      </c>
      <c r="C13" s="12"/>
      <c r="D13" s="13"/>
      <c r="E13" s="13">
        <v>105799.2</v>
      </c>
      <c r="F13" s="14" t="s">
        <v>9</v>
      </c>
      <c r="G13" s="15">
        <f t="shared" si="0"/>
        <v>455611.54000000004</v>
      </c>
      <c r="H13" s="16">
        <v>0</v>
      </c>
      <c r="I13" s="12"/>
      <c r="J13" s="13"/>
      <c r="K13" s="13"/>
      <c r="L13" s="13">
        <f t="shared" si="1"/>
        <v>0</v>
      </c>
    </row>
    <row r="14" spans="1:12" ht="15">
      <c r="A14" s="17" t="s">
        <v>15</v>
      </c>
      <c r="B14" s="11">
        <v>2060</v>
      </c>
      <c r="C14" s="12">
        <v>120</v>
      </c>
      <c r="D14" s="13"/>
      <c r="E14" s="13">
        <v>360</v>
      </c>
      <c r="F14" s="14" t="s">
        <v>9</v>
      </c>
      <c r="G14" s="15">
        <f t="shared" si="0"/>
        <v>2540</v>
      </c>
      <c r="H14" s="16">
        <v>0</v>
      </c>
      <c r="I14" s="12"/>
      <c r="J14" s="13"/>
      <c r="K14" s="13"/>
      <c r="L14" s="13">
        <f t="shared" si="1"/>
        <v>0</v>
      </c>
    </row>
    <row r="15" spans="1:12" ht="15">
      <c r="A15" s="17" t="s">
        <v>16</v>
      </c>
      <c r="B15" s="11">
        <v>16546</v>
      </c>
      <c r="C15" s="12"/>
      <c r="D15" s="18">
        <v>800</v>
      </c>
      <c r="E15" s="18">
        <v>98740</v>
      </c>
      <c r="F15" s="14" t="s">
        <v>9</v>
      </c>
      <c r="G15" s="15">
        <f t="shared" si="0"/>
        <v>116086</v>
      </c>
      <c r="H15" s="16">
        <v>0</v>
      </c>
      <c r="I15" s="12"/>
      <c r="J15" s="13"/>
      <c r="K15" s="13"/>
      <c r="L15" s="13">
        <f t="shared" si="1"/>
        <v>0</v>
      </c>
    </row>
    <row r="16" spans="1:12" ht="30">
      <c r="A16" s="19" t="s">
        <v>17</v>
      </c>
      <c r="B16" s="11">
        <v>2900.67</v>
      </c>
      <c r="C16" s="12">
        <v>975.23</v>
      </c>
      <c r="D16" s="13"/>
      <c r="E16" s="13"/>
      <c r="F16" s="14" t="s">
        <v>9</v>
      </c>
      <c r="G16" s="15">
        <f t="shared" si="0"/>
        <v>3875.9</v>
      </c>
      <c r="H16" s="16">
        <v>4075.55</v>
      </c>
      <c r="I16" s="12"/>
      <c r="J16" s="13">
        <v>1726.78</v>
      </c>
      <c r="K16" s="13">
        <v>3983.3</v>
      </c>
      <c r="L16" s="13">
        <f t="shared" si="1"/>
        <v>9785.630000000001</v>
      </c>
    </row>
    <row r="17" spans="1:12" ht="15">
      <c r="A17" s="17" t="s">
        <v>18</v>
      </c>
      <c r="B17" s="11">
        <v>47371.94</v>
      </c>
      <c r="C17" s="12">
        <v>62</v>
      </c>
      <c r="D17" s="13">
        <v>98302.05</v>
      </c>
      <c r="E17" s="13">
        <v>79570.85</v>
      </c>
      <c r="F17" s="14" t="s">
        <v>9</v>
      </c>
      <c r="G17" s="15">
        <f t="shared" si="0"/>
        <v>225306.84</v>
      </c>
      <c r="H17" s="16">
        <v>0</v>
      </c>
      <c r="I17" s="12"/>
      <c r="J17" s="13"/>
      <c r="K17" s="13"/>
      <c r="L17" s="13">
        <f t="shared" si="1"/>
        <v>0</v>
      </c>
    </row>
    <row r="18" spans="1:12" ht="15">
      <c r="A18" s="17" t="s">
        <v>19</v>
      </c>
      <c r="B18" s="11">
        <v>13412.93</v>
      </c>
      <c r="C18" s="12">
        <v>3262.18</v>
      </c>
      <c r="D18" s="13">
        <v>1827.76</v>
      </c>
      <c r="E18" s="13">
        <v>4617.71</v>
      </c>
      <c r="F18" s="14" t="s">
        <v>9</v>
      </c>
      <c r="G18" s="15">
        <f t="shared" si="0"/>
        <v>23120.579999999998</v>
      </c>
      <c r="H18" s="16">
        <v>0</v>
      </c>
      <c r="I18" s="12"/>
      <c r="J18" s="13"/>
      <c r="K18" s="13"/>
      <c r="L18" s="13">
        <f t="shared" si="1"/>
        <v>0</v>
      </c>
    </row>
    <row r="19" spans="1:12" ht="15">
      <c r="A19" s="17" t="s">
        <v>20</v>
      </c>
      <c r="B19" s="11">
        <v>131633.77</v>
      </c>
      <c r="C19" s="12">
        <v>12038</v>
      </c>
      <c r="D19" s="13">
        <v>12315.8</v>
      </c>
      <c r="E19" s="13">
        <v>25353.13</v>
      </c>
      <c r="F19" s="14" t="s">
        <v>9</v>
      </c>
      <c r="G19" s="15">
        <f t="shared" si="0"/>
        <v>181340.69999999998</v>
      </c>
      <c r="H19" s="16">
        <v>0</v>
      </c>
      <c r="I19" s="12"/>
      <c r="J19" s="13"/>
      <c r="K19" s="13"/>
      <c r="L19" s="13">
        <f t="shared" si="1"/>
        <v>0</v>
      </c>
    </row>
    <row r="20" spans="1:12" ht="15">
      <c r="A20" s="17" t="s">
        <v>21</v>
      </c>
      <c r="B20" s="11">
        <v>6400</v>
      </c>
      <c r="C20" s="12">
        <v>600</v>
      </c>
      <c r="D20" s="13">
        <v>600</v>
      </c>
      <c r="E20" s="13">
        <v>850</v>
      </c>
      <c r="F20" s="14" t="s">
        <v>9</v>
      </c>
      <c r="G20" s="15">
        <f t="shared" si="0"/>
        <v>8450</v>
      </c>
      <c r="H20" s="16">
        <v>0</v>
      </c>
      <c r="I20" s="12"/>
      <c r="J20" s="13"/>
      <c r="K20" s="13"/>
      <c r="L20" s="13">
        <f t="shared" si="1"/>
        <v>0</v>
      </c>
    </row>
    <row r="21" spans="1:12" ht="15">
      <c r="A21" s="17" t="s">
        <v>22</v>
      </c>
      <c r="B21" s="11">
        <v>18067.16</v>
      </c>
      <c r="C21" s="12">
        <v>3210.18</v>
      </c>
      <c r="D21" s="13">
        <v>3310.75</v>
      </c>
      <c r="E21" s="13">
        <v>5884.6</v>
      </c>
      <c r="F21" s="14" t="s">
        <v>9</v>
      </c>
      <c r="G21" s="15">
        <f t="shared" si="0"/>
        <v>30472.690000000002</v>
      </c>
      <c r="H21" s="16">
        <v>0</v>
      </c>
      <c r="I21" s="12"/>
      <c r="J21" s="13"/>
      <c r="K21" s="13"/>
      <c r="L21" s="13">
        <f t="shared" si="1"/>
        <v>0</v>
      </c>
    </row>
    <row r="22" spans="1:12" ht="15">
      <c r="A22" s="19" t="s">
        <v>23</v>
      </c>
      <c r="B22" s="11">
        <v>97695.23</v>
      </c>
      <c r="C22" s="12">
        <v>115523.25</v>
      </c>
      <c r="D22" s="13">
        <v>17500</v>
      </c>
      <c r="E22" s="13">
        <v>250.3</v>
      </c>
      <c r="F22" s="14" t="s">
        <v>9</v>
      </c>
      <c r="G22" s="15">
        <f t="shared" si="0"/>
        <v>230968.77999999997</v>
      </c>
      <c r="H22" s="16">
        <v>469416.56</v>
      </c>
      <c r="I22" s="12">
        <v>187293.85</v>
      </c>
      <c r="J22" s="13">
        <v>271737.29</v>
      </c>
      <c r="K22" s="13">
        <v>289.28</v>
      </c>
      <c r="L22" s="13">
        <f t="shared" si="1"/>
        <v>928736.98</v>
      </c>
    </row>
    <row r="23" spans="1:12" ht="15">
      <c r="A23" s="19" t="s">
        <v>24</v>
      </c>
      <c r="B23" s="11">
        <v>780</v>
      </c>
      <c r="C23" s="12"/>
      <c r="D23" s="13">
        <v>2740</v>
      </c>
      <c r="E23" s="13"/>
      <c r="F23" s="14" t="s">
        <v>9</v>
      </c>
      <c r="G23" s="15">
        <f t="shared" si="0"/>
        <v>3520</v>
      </c>
      <c r="H23" s="16">
        <v>0</v>
      </c>
      <c r="I23" s="12"/>
      <c r="J23" s="13"/>
      <c r="K23" s="13"/>
      <c r="L23" s="13">
        <f t="shared" si="1"/>
        <v>0</v>
      </c>
    </row>
    <row r="24" spans="1:12" ht="15">
      <c r="A24" s="19" t="s">
        <v>25</v>
      </c>
      <c r="B24" s="11">
        <v>0</v>
      </c>
      <c r="C24" s="12"/>
      <c r="D24" s="13"/>
      <c r="E24" s="13"/>
      <c r="F24" s="14" t="s">
        <v>9</v>
      </c>
      <c r="G24" s="15">
        <f t="shared" si="0"/>
        <v>0</v>
      </c>
      <c r="H24" s="16">
        <v>2257.28</v>
      </c>
      <c r="I24" s="12"/>
      <c r="J24" s="13"/>
      <c r="K24" s="13">
        <v>6162.66</v>
      </c>
      <c r="L24" s="13">
        <f t="shared" si="1"/>
        <v>8419.94</v>
      </c>
    </row>
    <row r="25" spans="1:12" ht="30">
      <c r="A25" s="20" t="s">
        <v>26</v>
      </c>
      <c r="B25" s="11">
        <v>53690.2</v>
      </c>
      <c r="C25" s="21"/>
      <c r="D25" s="22"/>
      <c r="E25" s="22">
        <v>226.89</v>
      </c>
      <c r="F25" s="14" t="s">
        <v>9</v>
      </c>
      <c r="G25" s="15">
        <f t="shared" si="0"/>
        <v>53917.09</v>
      </c>
      <c r="H25" s="16">
        <v>0</v>
      </c>
      <c r="I25" s="21"/>
      <c r="J25" s="22"/>
      <c r="K25" s="22"/>
      <c r="L25" s="13">
        <f t="shared" si="1"/>
        <v>0</v>
      </c>
    </row>
    <row r="26" spans="1:12" ht="15">
      <c r="A26" s="20" t="s">
        <v>27</v>
      </c>
      <c r="B26" s="11"/>
      <c r="C26" s="21"/>
      <c r="D26" s="22"/>
      <c r="E26" s="22"/>
      <c r="F26" s="14" t="s">
        <v>9</v>
      </c>
      <c r="G26" s="15">
        <v>0</v>
      </c>
      <c r="H26" s="16"/>
      <c r="I26" s="21"/>
      <c r="J26" s="22"/>
      <c r="K26" s="22">
        <v>243581.13</v>
      </c>
      <c r="L26" s="13">
        <f t="shared" si="1"/>
        <v>243581.13</v>
      </c>
    </row>
    <row r="27" spans="1:12" ht="15">
      <c r="A27" s="20" t="s">
        <v>28</v>
      </c>
      <c r="B27" s="11"/>
      <c r="C27" s="21"/>
      <c r="D27" s="22"/>
      <c r="E27" s="22"/>
      <c r="F27" s="14" t="s">
        <v>9</v>
      </c>
      <c r="G27" s="15">
        <v>0</v>
      </c>
      <c r="H27" s="16"/>
      <c r="I27" s="21"/>
      <c r="J27" s="22"/>
      <c r="K27" s="22">
        <v>69079.87</v>
      </c>
      <c r="L27" s="13">
        <f t="shared" si="1"/>
        <v>69079.87</v>
      </c>
    </row>
    <row r="28" spans="1:12" ht="15">
      <c r="A28" s="20" t="s">
        <v>29</v>
      </c>
      <c r="B28" s="11">
        <v>24614471</v>
      </c>
      <c r="C28" s="21"/>
      <c r="D28" s="22"/>
      <c r="E28" s="22"/>
      <c r="F28" s="14" t="s">
        <v>9</v>
      </c>
      <c r="G28" s="15">
        <f t="shared" si="0"/>
        <v>24614471</v>
      </c>
      <c r="H28" s="16">
        <v>22692132</v>
      </c>
      <c r="I28" s="21"/>
      <c r="J28" s="22"/>
      <c r="K28" s="22">
        <v>1144626</v>
      </c>
      <c r="L28" s="13">
        <f t="shared" si="1"/>
        <v>23836758</v>
      </c>
    </row>
    <row r="29" spans="1:12" ht="20.25" customHeight="1">
      <c r="A29" s="20" t="s">
        <v>30</v>
      </c>
      <c r="B29" s="11">
        <v>43077</v>
      </c>
      <c r="C29" s="21"/>
      <c r="D29" s="22"/>
      <c r="E29" s="22">
        <v>8416</v>
      </c>
      <c r="F29" s="14" t="s">
        <v>9</v>
      </c>
      <c r="G29" s="15">
        <f t="shared" si="0"/>
        <v>51493</v>
      </c>
      <c r="H29" s="16">
        <v>0</v>
      </c>
      <c r="I29" s="21"/>
      <c r="J29" s="22"/>
      <c r="K29" s="22"/>
      <c r="L29" s="13">
        <f t="shared" si="1"/>
        <v>0</v>
      </c>
    </row>
    <row r="30" spans="1:12" ht="15">
      <c r="A30" s="20" t="s">
        <v>31</v>
      </c>
      <c r="B30" s="11">
        <v>890328</v>
      </c>
      <c r="C30" s="21"/>
      <c r="D30" s="22"/>
      <c r="E30" s="22">
        <v>225337</v>
      </c>
      <c r="F30" s="14" t="s">
        <v>9</v>
      </c>
      <c r="G30" s="15">
        <f t="shared" si="0"/>
        <v>1115665</v>
      </c>
      <c r="H30" s="16">
        <v>0</v>
      </c>
      <c r="I30" s="21"/>
      <c r="J30" s="22"/>
      <c r="K30" s="22"/>
      <c r="L30" s="13">
        <f t="shared" si="1"/>
        <v>0</v>
      </c>
    </row>
    <row r="31" spans="1:12" ht="15">
      <c r="A31" s="20" t="s">
        <v>32</v>
      </c>
      <c r="B31" s="11">
        <v>0</v>
      </c>
      <c r="C31" s="21"/>
      <c r="D31" s="22"/>
      <c r="E31" s="22">
        <v>35000</v>
      </c>
      <c r="F31" s="14" t="s">
        <v>9</v>
      </c>
      <c r="G31" s="15">
        <f>SUM(E31)</f>
        <v>35000</v>
      </c>
      <c r="H31" s="16">
        <v>0</v>
      </c>
      <c r="I31" s="21"/>
      <c r="J31" s="22"/>
      <c r="K31" s="22"/>
      <c r="L31" s="13">
        <f t="shared" si="1"/>
        <v>0</v>
      </c>
    </row>
    <row r="32" spans="1:12" ht="15">
      <c r="A32" s="23" t="s">
        <v>33</v>
      </c>
      <c r="B32" s="24">
        <v>35028.58</v>
      </c>
      <c r="C32" s="21">
        <v>27683</v>
      </c>
      <c r="D32" s="22">
        <v>636261.09</v>
      </c>
      <c r="E32" s="22">
        <v>192536.27</v>
      </c>
      <c r="F32" s="14" t="s">
        <v>9</v>
      </c>
      <c r="G32" s="25">
        <f t="shared" si="0"/>
        <v>891508.94</v>
      </c>
      <c r="H32" s="26">
        <v>17688.55</v>
      </c>
      <c r="I32" s="21"/>
      <c r="J32" s="22">
        <v>525618.1</v>
      </c>
      <c r="K32" s="22">
        <v>64501.22</v>
      </c>
      <c r="L32" s="22">
        <f t="shared" si="1"/>
        <v>607807.87</v>
      </c>
    </row>
    <row r="33" spans="1:12" ht="15.75" thickBot="1">
      <c r="A33" s="27" t="s">
        <v>34</v>
      </c>
      <c r="B33" s="28">
        <v>0</v>
      </c>
      <c r="C33" s="29"/>
      <c r="D33" s="30"/>
      <c r="E33" s="30"/>
      <c r="F33" s="14" t="s">
        <v>9</v>
      </c>
      <c r="G33" s="31">
        <v>0</v>
      </c>
      <c r="H33" s="32">
        <v>0</v>
      </c>
      <c r="I33" s="29">
        <v>99157.68</v>
      </c>
      <c r="J33" s="30">
        <v>17500.07</v>
      </c>
      <c r="K33" s="30">
        <v>200</v>
      </c>
      <c r="L33" s="22">
        <f t="shared" si="1"/>
        <v>116857.75</v>
      </c>
    </row>
    <row r="34" spans="1:12" ht="15.75" thickBot="1">
      <c r="A34" s="33" t="s">
        <v>35</v>
      </c>
      <c r="B34" s="34">
        <f>SUM(B8:B33)</f>
        <v>31586326.39</v>
      </c>
      <c r="C34" s="35">
        <f>SUM(C8:C32)</f>
        <v>773698.68</v>
      </c>
      <c r="D34" s="36">
        <f>SUM(D8:D32)</f>
        <v>1402803.81</v>
      </c>
      <c r="E34" s="36">
        <f>SUM(E8:E32)</f>
        <v>1592814.03</v>
      </c>
      <c r="F34" s="37" t="s">
        <v>9</v>
      </c>
      <c r="G34" s="38">
        <f>SUM(B34:E34)</f>
        <v>35355642.910000004</v>
      </c>
      <c r="H34" s="39">
        <f>SUM(H8:H33)</f>
        <v>25423005.94</v>
      </c>
      <c r="I34" s="35">
        <f>SUM(I8:I33)</f>
        <v>535055.53</v>
      </c>
      <c r="J34" s="36">
        <f>SUM(J8:J33)</f>
        <v>816582.2399999999</v>
      </c>
      <c r="K34" s="35">
        <f>SUM(K8:K33)</f>
        <v>1532754.77</v>
      </c>
      <c r="L34" s="40">
        <f>SUM(H34:K34)</f>
        <v>28307398.48</v>
      </c>
    </row>
    <row r="35" spans="1:12" ht="15" hidden="1">
      <c r="A35" s="41"/>
      <c r="B35" s="42">
        <f>'[1]III квартал'!F29</f>
        <v>0</v>
      </c>
      <c r="C35" s="43"/>
      <c r="D35" s="44"/>
      <c r="E35" s="44"/>
      <c r="F35" s="45"/>
      <c r="G35" s="46">
        <f>SUM(B35:E35)</f>
        <v>0</v>
      </c>
      <c r="H35" s="47">
        <f>'[1]III квартал'!K29</f>
        <v>0</v>
      </c>
      <c r="I35" s="43"/>
      <c r="J35" s="44"/>
      <c r="K35" s="44"/>
      <c r="L35" s="44">
        <f>SUM(H35:K35)</f>
        <v>0</v>
      </c>
    </row>
    <row r="36" spans="1:12" ht="17.25" customHeight="1" hidden="1">
      <c r="A36" s="23" t="s">
        <v>36</v>
      </c>
      <c r="B36" s="24">
        <f>'[1]III квартал'!F30</f>
        <v>69026.94</v>
      </c>
      <c r="C36" s="21">
        <v>24136.87</v>
      </c>
      <c r="D36" s="22">
        <v>48912.71</v>
      </c>
      <c r="E36" s="22">
        <v>769.06</v>
      </c>
      <c r="F36" s="48"/>
      <c r="G36" s="25">
        <f>SUM(B36:E36)</f>
        <v>142845.58</v>
      </c>
      <c r="H36" s="26">
        <f>'[1]III квартал'!K30</f>
        <v>69026.94</v>
      </c>
      <c r="I36" s="21">
        <v>24136.87</v>
      </c>
      <c r="J36" s="22">
        <v>48912.71</v>
      </c>
      <c r="K36" s="22">
        <v>769.06</v>
      </c>
      <c r="L36" s="22">
        <f>SUM(H36:K36)</f>
        <v>142845.58</v>
      </c>
    </row>
    <row r="37" spans="1:12" ht="15.75" hidden="1" thickBot="1">
      <c r="A37" s="49"/>
      <c r="B37" s="50">
        <f>'[1]III квартал'!F31</f>
        <v>31756539.77</v>
      </c>
      <c r="C37" s="51">
        <f aca="true" t="shared" si="2" ref="C37:K37">SUM(C34+C36)</f>
        <v>797835.55</v>
      </c>
      <c r="D37" s="52">
        <f t="shared" si="2"/>
        <v>1451716.52</v>
      </c>
      <c r="E37" s="52">
        <f t="shared" si="2"/>
        <v>1593583.09</v>
      </c>
      <c r="F37" s="53"/>
      <c r="G37" s="54">
        <f>SUM(G34+G36)</f>
        <v>35498488.49</v>
      </c>
      <c r="H37" s="55">
        <f>'[1]III квартал'!K31</f>
        <v>25492032.880000003</v>
      </c>
      <c r="I37" s="51">
        <f t="shared" si="2"/>
        <v>559192.4</v>
      </c>
      <c r="J37" s="52">
        <f t="shared" si="2"/>
        <v>865494.9499999998</v>
      </c>
      <c r="K37" s="52">
        <f t="shared" si="2"/>
        <v>1533523.83</v>
      </c>
      <c r="L37" s="56">
        <f>SUM(H37:K37)</f>
        <v>28450244.060000002</v>
      </c>
    </row>
    <row r="38" spans="1:12" ht="15" hidden="1">
      <c r="A38" s="57"/>
      <c r="B38" s="57"/>
      <c r="C38" s="57"/>
      <c r="D38" s="57"/>
      <c r="E38" s="57"/>
      <c r="F38" s="57"/>
      <c r="G38" s="57"/>
      <c r="H38" s="57"/>
      <c r="I38" s="58"/>
      <c r="J38" s="58"/>
      <c r="K38" s="58"/>
      <c r="L38" s="59"/>
    </row>
    <row r="39" spans="1:12" ht="15" hidden="1">
      <c r="A39" s="57"/>
      <c r="B39" s="57"/>
      <c r="C39" s="57"/>
      <c r="D39" s="57" t="s">
        <v>37</v>
      </c>
      <c r="E39" s="60">
        <f>SUM(G8:G11)</f>
        <v>7300762.85</v>
      </c>
      <c r="F39" s="60"/>
      <c r="G39" s="60">
        <f>SUM(G34-E39)</f>
        <v>28054880.060000002</v>
      </c>
      <c r="H39" s="60"/>
      <c r="I39" s="57"/>
      <c r="J39" s="57"/>
      <c r="K39" s="57"/>
      <c r="L39" s="61">
        <f>SUM(L34-G34)</f>
        <v>-7048244.430000003</v>
      </c>
    </row>
    <row r="40" spans="1:7" ht="15" hidden="1">
      <c r="A40" s="17" t="s">
        <v>38</v>
      </c>
      <c r="G40" s="3">
        <v>4409606</v>
      </c>
    </row>
    <row r="41" spans="1:12" ht="15.75" hidden="1" thickBot="1">
      <c r="A41" s="33" t="s">
        <v>35</v>
      </c>
      <c r="B41" s="34">
        <f>'[1]III квартал'!F35</f>
        <v>0</v>
      </c>
      <c r="C41" s="35">
        <f>SUM(C15:C39)</f>
        <v>1759024.94</v>
      </c>
      <c r="D41" s="36">
        <f>SUM(D15:D39)</f>
        <v>3677090.4899999998</v>
      </c>
      <c r="E41" s="36">
        <f>SUM(E15:E39)</f>
        <v>11164711.780000001</v>
      </c>
      <c r="F41" s="37" t="s">
        <v>9</v>
      </c>
      <c r="G41" s="38">
        <f>G34-G40</f>
        <v>30946036.910000004</v>
      </c>
      <c r="H41" s="39">
        <f>'[1]III квартал'!K35</f>
        <v>0</v>
      </c>
      <c r="I41" s="35">
        <f>SUM(I15:I40)</f>
        <v>1404836.33</v>
      </c>
      <c r="J41" s="36">
        <f>SUM(J15:J40)</f>
        <v>2547572.1399999997</v>
      </c>
      <c r="K41" s="35">
        <f>SUM(K15:K40)</f>
        <v>4599471.12</v>
      </c>
      <c r="L41" s="40">
        <f>L34</f>
        <v>28307398.48</v>
      </c>
    </row>
  </sheetData>
  <mergeCells count="3">
    <mergeCell ref="A2:L2"/>
    <mergeCell ref="G6:L6"/>
    <mergeCell ref="I7:L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dcterms:created xsi:type="dcterms:W3CDTF">1996-10-08T23:32:33Z</dcterms:created>
  <dcterms:modified xsi:type="dcterms:W3CDTF">2009-04-10T11:07:56Z</dcterms:modified>
  <cp:category/>
  <cp:version/>
  <cp:contentType/>
  <cp:contentStatus/>
</cp:coreProperties>
</file>